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зультаты замеров" sheetId="1" r:id="rId1"/>
    <sheet name="Результаты ФГУП авиа" sheetId="2" r:id="rId2"/>
    <sheet name="Сводная ведомость" sheetId="3" r:id="rId3"/>
    <sheet name="21.12.11 г." sheetId="4" r:id="rId4"/>
    <sheet name="20.06.2012 вар.1" sheetId="5" r:id="rId5"/>
  </sheets>
  <definedNames/>
  <calcPr fullCalcOnLoad="1"/>
</workbook>
</file>

<file path=xl/sharedStrings.xml><?xml version="1.0" encoding="utf-8"?>
<sst xmlns="http://schemas.openxmlformats.org/spreadsheetml/2006/main" count="243" uniqueCount="76">
  <si>
    <t>Утверждаю:</t>
  </si>
  <si>
    <t>"Магнитогорское авиапредприятие"</t>
  </si>
  <si>
    <t xml:space="preserve">Результаты почасовых замеров активной нагрузки </t>
  </si>
  <si>
    <t>(время местное)</t>
  </si>
  <si>
    <t xml:space="preserve">          ФГУП "Магнитогорское авиапредприятие"    </t>
  </si>
  <si>
    <t>ф.49-60</t>
  </si>
  <si>
    <t xml:space="preserve">Диапазон      времени </t>
  </si>
  <si>
    <t>Часовые активные нагрузки (кВт)</t>
  </si>
  <si>
    <t>ФГУП "Магнитогорское авиапредприятие"       (без субабонентов) кВт</t>
  </si>
  <si>
    <t>С субабонен-  тами</t>
  </si>
  <si>
    <t>Аэронави-           гация</t>
  </si>
  <si>
    <t>АМСГ</t>
  </si>
  <si>
    <t>Ж/д</t>
  </si>
  <si>
    <t>00.00-01.00</t>
  </si>
  <si>
    <t>01.00-02.00</t>
  </si>
  <si>
    <t>02.00-03.00</t>
  </si>
  <si>
    <t>03.00-04.00</t>
  </si>
  <si>
    <t>04.00-05.00</t>
  </si>
  <si>
    <t>05.00-06.00</t>
  </si>
  <si>
    <t>06.00-07.00</t>
  </si>
  <si>
    <t>07.00-08.00</t>
  </si>
  <si>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</si>
  <si>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</si>
  <si>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</si>
  <si>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</si>
  <si>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</si>
  <si>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</si>
  <si>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</si>
  <si>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</si>
  <si>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</si>
  <si>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</si>
  <si>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</si>
  <si>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</si>
  <si>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</si>
  <si>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</si>
  <si>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</si>
  <si>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</si>
  <si>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ТП-1А</t>
  </si>
  <si>
    <t>ТП-10 (ГСМ)</t>
  </si>
  <si>
    <t>ТП-13</t>
  </si>
  <si>
    <t>Суточное эл.потребление (квт*час)</t>
  </si>
  <si>
    <t>Ответственный за эл. хозяйство предприятия :                                         Досманов И.Г.</t>
  </si>
  <si>
    <t xml:space="preserve">                                                          Утверждаю:</t>
  </si>
  <si>
    <t xml:space="preserve">                                                         Директор ФГУП</t>
  </si>
  <si>
    <t xml:space="preserve">                                                        "Магнитогорское авиапредприятие"</t>
  </si>
  <si>
    <t xml:space="preserve">                                                        ……………………. Кирсанов Е.В.</t>
  </si>
  <si>
    <t xml:space="preserve">                                                        "………"…………………….2011 г.</t>
  </si>
  <si>
    <t xml:space="preserve"> </t>
  </si>
  <si>
    <t>18.06.2014г.   (время местное)</t>
  </si>
  <si>
    <t xml:space="preserve">                 ФГУП "Магнитогорское авиапредприятие"     Договор N 303</t>
  </si>
  <si>
    <t>Часовые активные нагрузки                                                                                      (с субабонентами)                                                                                                                     квт</t>
  </si>
  <si>
    <t>ТП-10 (ГСМ)+ж/д</t>
  </si>
  <si>
    <t>Сводная ведомость</t>
  </si>
  <si>
    <t>результатов замеров 18.06.2014 г.</t>
  </si>
  <si>
    <t xml:space="preserve">  ФГУП "Магнитогорское авиапредприятие"     Договор N 303</t>
  </si>
  <si>
    <t>Диапазон      времени  (время местное)</t>
  </si>
  <si>
    <t>Показание счетчика ф.49</t>
  </si>
  <si>
    <t xml:space="preserve">Разница показаний счетчика ф. 49                                     </t>
  </si>
  <si>
    <t>Показание счетчика ф.50-13</t>
  </si>
  <si>
    <t>Разница показаний</t>
  </si>
  <si>
    <t>МЭК (ф.49-60</t>
  </si>
  <si>
    <t>00.00</t>
  </si>
  <si>
    <t>ТП-13 Фекальн.</t>
  </si>
  <si>
    <t>Директор ФГУП</t>
  </si>
  <si>
    <t>……………………. Шарипов В.А.</t>
  </si>
  <si>
    <t>"………"…………………….2011 г.</t>
  </si>
  <si>
    <t>21.12.2011г.</t>
  </si>
  <si>
    <t>ф.50-13</t>
  </si>
  <si>
    <t>Часовые активные нагрузки (квт)</t>
  </si>
  <si>
    <t>ФГУП "Магнитогорское авиапредприятие"       (без субабонентов) квт</t>
  </si>
  <si>
    <t>"………"……………………. 2012 г.</t>
  </si>
  <si>
    <t>20.06.2012 г.</t>
  </si>
  <si>
    <t>18.06.2015 г.</t>
  </si>
  <si>
    <t>"………"……………………. 2015г.</t>
  </si>
  <si>
    <t>Начальник ЭСТОП ФГУП</t>
  </si>
  <si>
    <t>……………………. И.Г. Досманов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</si>
</sst>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/>
      <protection/>
    </xf>
    <xf numFmtId="2" fontId="1" fillId="0" borderId="10" xfId="33" applyNumberFormat="1" applyBorder="1" applyAlignment="1">
      <alignment horizontal="center"/>
      <protection/>
    </xf>
    <xf numFmtId="0" fontId="1" fillId="0" borderId="10" xfId="33" applyFont="1" applyFill="1" applyBorder="1" applyAlignment="1">
      <alignment horizontal="left"/>
      <protection/>
    </xf>
    <xf numFmtId="2" fontId="1" fillId="0" borderId="10" xfId="33" applyNumberFormat="1" applyBorder="1" applyAlignment="1">
      <alignment vertical="center"/>
      <protection/>
    </xf>
    <xf numFmtId="2" fontId="1" fillId="0" borderId="10" xfId="33" applyNumberFormat="1" applyBorder="1">
      <alignment/>
      <protection/>
    </xf>
    <xf numFmtId="2" fontId="1" fillId="0" borderId="0" xfId="33" applyNumberFormat="1">
      <alignment/>
      <protection/>
    </xf>
    <xf numFmtId="0" fontId="1" fillId="0" borderId="0" xfId="33" applyFont="1" applyFill="1" applyBorder="1" applyAlignment="1">
      <alignment horizontal="left"/>
      <protection/>
    </xf>
    <xf numFmtId="0" fontId="1" fillId="0" borderId="11" xfId="33" applyFont="1" applyBorder="1" applyAlignment="1">
      <alignment wrapText="1"/>
      <protection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2" fillId="33" borderId="0" xfId="33" applyFont="1" applyFill="1">
      <alignment/>
      <protection/>
    </xf>
    <xf numFmtId="0" fontId="1" fillId="0" borderId="0" xfId="33" applyFont="1" applyBorder="1" applyAlignment="1">
      <alignment horizontal="center" vertical="center" wrapText="1"/>
      <protection/>
    </xf>
    <xf numFmtId="2" fontId="1" fillId="0" borderId="0" xfId="33" applyNumberFormat="1" applyBorder="1" applyAlignment="1">
      <alignment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3">
      <selection activeCell="F32" sqref="F32"/>
    </sheetView>
  </sheetViews>
  <sheetFormatPr defaultColWidth="8.7109375" defaultRowHeight="12.75"/>
  <cols>
    <col min="1" max="1" width="17.140625" style="1" customWidth="1"/>
    <col min="2" max="3" width="12.7109375" style="1" customWidth="1"/>
    <col min="4" max="4" width="10.28125" style="1" customWidth="1"/>
    <col min="5" max="5" width="7.8515625" style="1" customWidth="1"/>
    <col min="6" max="6" width="19.140625" style="1" customWidth="1"/>
    <col min="7" max="16384" width="8.7109375" style="1" customWidth="1"/>
  </cols>
  <sheetData>
    <row r="1" ht="15">
      <c r="D1" s="1" t="s">
        <v>0</v>
      </c>
    </row>
    <row r="2" ht="15">
      <c r="D2" s="1" t="s">
        <v>74</v>
      </c>
    </row>
    <row r="3" ht="15">
      <c r="D3" s="1" t="s">
        <v>1</v>
      </c>
    </row>
    <row r="4" ht="15">
      <c r="D4" s="1" t="s">
        <v>75</v>
      </c>
    </row>
    <row r="5" ht="15">
      <c r="D5" s="1" t="s">
        <v>73</v>
      </c>
    </row>
    <row r="7" ht="18.75">
      <c r="B7" s="2" t="s">
        <v>2</v>
      </c>
    </row>
    <row r="8" spans="1:6" ht="18.75">
      <c r="A8" s="3"/>
      <c r="B8" s="2"/>
      <c r="C8" s="2" t="s">
        <v>72</v>
      </c>
      <c r="D8" s="2"/>
      <c r="E8" s="2" t="s">
        <v>3</v>
      </c>
      <c r="F8" s="2"/>
    </row>
    <row r="9" spans="1:6" ht="18.75">
      <c r="A9" s="2" t="s">
        <v>4</v>
      </c>
      <c r="B9" s="3"/>
      <c r="C9" s="2"/>
      <c r="D9" s="2"/>
      <c r="E9" s="2"/>
      <c r="F9" s="2" t="s">
        <v>5</v>
      </c>
    </row>
    <row r="11" spans="1:6" ht="21" customHeight="1">
      <c r="A11" s="20" t="s">
        <v>6</v>
      </c>
      <c r="B11" s="21" t="s">
        <v>7</v>
      </c>
      <c r="C11" s="21"/>
      <c r="D11" s="21"/>
      <c r="E11" s="21"/>
      <c r="F11" s="20" t="s">
        <v>8</v>
      </c>
    </row>
    <row r="12" spans="1:6" ht="68.25" customHeight="1">
      <c r="A12" s="20"/>
      <c r="B12" s="4" t="s">
        <v>9</v>
      </c>
      <c r="C12" s="4" t="s">
        <v>10</v>
      </c>
      <c r="D12" s="5" t="s">
        <v>11</v>
      </c>
      <c r="E12" s="6" t="s">
        <v>12</v>
      </c>
      <c r="F12" s="20"/>
    </row>
    <row r="13" spans="1:6" ht="15">
      <c r="A13" s="7" t="s">
        <v>13</v>
      </c>
      <c r="B13" s="8">
        <v>60</v>
      </c>
      <c r="C13" s="8">
        <v>43.5</v>
      </c>
      <c r="D13" s="8">
        <v>4</v>
      </c>
      <c r="E13" s="8">
        <v>0.2</v>
      </c>
      <c r="F13" s="8">
        <f aca="true" t="shared" si="0" ref="F13:F36">B13-C13-D13-E13</f>
        <v>12.3</v>
      </c>
    </row>
    <row r="14" spans="1:6" ht="15">
      <c r="A14" s="7" t="s">
        <v>14</v>
      </c>
      <c r="B14" s="8">
        <v>60</v>
      </c>
      <c r="C14" s="8">
        <v>43.3</v>
      </c>
      <c r="D14" s="8">
        <v>4</v>
      </c>
      <c r="E14" s="8">
        <v>0.2</v>
      </c>
      <c r="F14" s="8">
        <f t="shared" si="0"/>
        <v>12.500000000000004</v>
      </c>
    </row>
    <row r="15" spans="1:6" ht="15">
      <c r="A15" s="7" t="s">
        <v>15</v>
      </c>
      <c r="B15" s="8">
        <v>60</v>
      </c>
      <c r="C15" s="8">
        <v>43.6</v>
      </c>
      <c r="D15" s="8">
        <v>4</v>
      </c>
      <c r="E15" s="8">
        <v>0.2</v>
      </c>
      <c r="F15" s="8">
        <f t="shared" si="0"/>
        <v>12.2</v>
      </c>
    </row>
    <row r="16" spans="1:6" ht="15">
      <c r="A16" s="7" t="s">
        <v>16</v>
      </c>
      <c r="B16" s="8">
        <v>60</v>
      </c>
      <c r="C16" s="8">
        <v>43.9</v>
      </c>
      <c r="D16" s="8">
        <v>4</v>
      </c>
      <c r="E16" s="8">
        <v>0.2</v>
      </c>
      <c r="F16" s="8">
        <f t="shared" si="0"/>
        <v>11.900000000000002</v>
      </c>
    </row>
    <row r="17" spans="1:6" ht="15">
      <c r="A17" s="7" t="s">
        <v>17</v>
      </c>
      <c r="B17" s="8">
        <v>60</v>
      </c>
      <c r="C17" s="8">
        <v>35.2</v>
      </c>
      <c r="D17" s="8">
        <v>4</v>
      </c>
      <c r="E17" s="8">
        <v>0.2</v>
      </c>
      <c r="F17" s="8">
        <f t="shared" si="0"/>
        <v>20.599999999999998</v>
      </c>
    </row>
    <row r="18" spans="1:6" ht="15">
      <c r="A18" s="7" t="s">
        <v>18</v>
      </c>
      <c r="B18" s="8">
        <v>60</v>
      </c>
      <c r="C18" s="8">
        <v>32.9</v>
      </c>
      <c r="D18" s="8">
        <v>4</v>
      </c>
      <c r="E18" s="8">
        <v>0.3</v>
      </c>
      <c r="F18" s="8">
        <f t="shared" si="0"/>
        <v>22.8</v>
      </c>
    </row>
    <row r="19" spans="1:6" ht="15">
      <c r="A19" s="7" t="s">
        <v>19</v>
      </c>
      <c r="B19" s="8">
        <v>90</v>
      </c>
      <c r="C19" s="8">
        <v>32.6</v>
      </c>
      <c r="D19" s="8">
        <v>4</v>
      </c>
      <c r="E19" s="8">
        <v>0.6</v>
      </c>
      <c r="F19" s="8">
        <f t="shared" si="0"/>
        <v>52.8</v>
      </c>
    </row>
    <row r="20" spans="1:6" ht="15">
      <c r="A20" s="7" t="s">
        <v>20</v>
      </c>
      <c r="B20" s="8">
        <v>120</v>
      </c>
      <c r="C20" s="8">
        <v>69.6</v>
      </c>
      <c r="D20" s="8">
        <v>4</v>
      </c>
      <c r="E20" s="8">
        <v>1.8</v>
      </c>
      <c r="F20" s="8">
        <f t="shared" si="0"/>
        <v>44.60000000000001</v>
      </c>
    </row>
    <row r="21" spans="1:6" ht="15">
      <c r="A21" s="7" t="s">
        <v>21</v>
      </c>
      <c r="B21" s="8">
        <v>120</v>
      </c>
      <c r="C21" s="8">
        <v>69.9</v>
      </c>
      <c r="D21" s="8">
        <v>3</v>
      </c>
      <c r="E21" s="8">
        <v>1.6</v>
      </c>
      <c r="F21" s="8">
        <f t="shared" si="0"/>
        <v>45.49999999999999</v>
      </c>
    </row>
    <row r="22" spans="1:6" ht="15">
      <c r="A22" s="7" t="s">
        <v>22</v>
      </c>
      <c r="B22" s="8">
        <v>90</v>
      </c>
      <c r="C22" s="8">
        <v>35.4</v>
      </c>
      <c r="D22" s="8">
        <v>3</v>
      </c>
      <c r="E22" s="8">
        <v>1.2</v>
      </c>
      <c r="F22" s="8">
        <f t="shared" si="0"/>
        <v>50.4</v>
      </c>
    </row>
    <row r="23" spans="1:6" ht="15">
      <c r="A23" s="7" t="s">
        <v>23</v>
      </c>
      <c r="B23" s="8">
        <v>60</v>
      </c>
      <c r="C23" s="8">
        <v>36.4</v>
      </c>
      <c r="D23" s="8">
        <v>3</v>
      </c>
      <c r="E23" s="8">
        <v>0.5</v>
      </c>
      <c r="F23" s="8">
        <f t="shared" si="0"/>
        <v>20.1</v>
      </c>
    </row>
    <row r="24" spans="1:6" ht="15">
      <c r="A24" s="7" t="s">
        <v>24</v>
      </c>
      <c r="B24" s="8">
        <v>120</v>
      </c>
      <c r="C24" s="8">
        <v>35.6</v>
      </c>
      <c r="D24" s="8">
        <v>3</v>
      </c>
      <c r="E24" s="8">
        <v>0.4</v>
      </c>
      <c r="F24" s="8">
        <f t="shared" si="0"/>
        <v>81</v>
      </c>
    </row>
    <row r="25" spans="1:6" ht="15">
      <c r="A25" s="7" t="s">
        <v>25</v>
      </c>
      <c r="B25" s="8">
        <v>120</v>
      </c>
      <c r="C25" s="8">
        <v>69.3</v>
      </c>
      <c r="D25" s="8">
        <v>3</v>
      </c>
      <c r="E25" s="8">
        <v>1.8</v>
      </c>
      <c r="F25" s="8">
        <f t="shared" si="0"/>
        <v>45.900000000000006</v>
      </c>
    </row>
    <row r="26" spans="1:6" ht="15">
      <c r="A26" s="7" t="s">
        <v>26</v>
      </c>
      <c r="B26" s="8">
        <v>60</v>
      </c>
      <c r="C26" s="8">
        <v>33.5</v>
      </c>
      <c r="D26" s="8">
        <v>3</v>
      </c>
      <c r="E26" s="8">
        <v>1.8</v>
      </c>
      <c r="F26" s="8">
        <f t="shared" si="0"/>
        <v>21.7</v>
      </c>
    </row>
    <row r="27" spans="1:6" ht="15">
      <c r="A27" s="7" t="s">
        <v>27</v>
      </c>
      <c r="B27" s="8">
        <v>60</v>
      </c>
      <c r="C27" s="8">
        <v>34.3</v>
      </c>
      <c r="D27" s="8">
        <v>3</v>
      </c>
      <c r="E27" s="8">
        <v>1.4</v>
      </c>
      <c r="F27" s="8">
        <f t="shared" si="0"/>
        <v>21.300000000000004</v>
      </c>
    </row>
    <row r="28" spans="1:6" ht="15">
      <c r="A28" s="7" t="s">
        <v>28</v>
      </c>
      <c r="B28" s="8">
        <v>90</v>
      </c>
      <c r="C28" s="8">
        <v>69.6</v>
      </c>
      <c r="D28" s="8">
        <v>3</v>
      </c>
      <c r="E28" s="8">
        <v>0.6000000000000001</v>
      </c>
      <c r="F28" s="8">
        <f t="shared" si="0"/>
        <v>16.800000000000004</v>
      </c>
    </row>
    <row r="29" spans="1:6" ht="15">
      <c r="A29" s="7" t="s">
        <v>29</v>
      </c>
      <c r="B29" s="8">
        <v>60</v>
      </c>
      <c r="C29" s="8">
        <v>35.6</v>
      </c>
      <c r="D29" s="8">
        <v>3</v>
      </c>
      <c r="E29" s="8">
        <v>0.6</v>
      </c>
      <c r="F29" s="8">
        <f t="shared" si="0"/>
        <v>20.799999999999997</v>
      </c>
    </row>
    <row r="30" spans="1:6" ht="15">
      <c r="A30" s="7" t="s">
        <v>30</v>
      </c>
      <c r="B30" s="8">
        <v>60</v>
      </c>
      <c r="C30" s="8">
        <v>35.9</v>
      </c>
      <c r="D30" s="8">
        <v>3</v>
      </c>
      <c r="E30" s="8">
        <v>0.6000000000000001</v>
      </c>
      <c r="F30" s="8">
        <f t="shared" si="0"/>
        <v>20.5</v>
      </c>
    </row>
    <row r="31" spans="1:6" ht="15">
      <c r="A31" s="7" t="s">
        <v>31</v>
      </c>
      <c r="B31" s="8">
        <v>60</v>
      </c>
      <c r="C31" s="8">
        <v>36.3</v>
      </c>
      <c r="D31" s="8">
        <v>3</v>
      </c>
      <c r="E31" s="8">
        <v>2.4</v>
      </c>
      <c r="F31" s="8">
        <f t="shared" si="0"/>
        <v>18.300000000000004</v>
      </c>
    </row>
    <row r="32" spans="1:6" ht="15">
      <c r="A32" s="7" t="s">
        <v>32</v>
      </c>
      <c r="B32" s="8">
        <v>60</v>
      </c>
      <c r="C32" s="8">
        <v>34.5</v>
      </c>
      <c r="D32" s="8">
        <v>3</v>
      </c>
      <c r="E32" s="8">
        <v>2.6</v>
      </c>
      <c r="F32" s="8">
        <f t="shared" si="0"/>
        <v>19.9</v>
      </c>
    </row>
    <row r="33" spans="1:6" ht="15">
      <c r="A33" s="7" t="s">
        <v>33</v>
      </c>
      <c r="B33" s="8">
        <v>60</v>
      </c>
      <c r="C33" s="8">
        <v>37.1</v>
      </c>
      <c r="D33" s="8">
        <v>3</v>
      </c>
      <c r="E33" s="8">
        <v>2</v>
      </c>
      <c r="F33" s="8">
        <f t="shared" si="0"/>
        <v>17.9</v>
      </c>
    </row>
    <row r="34" spans="1:6" ht="15">
      <c r="A34" s="7" t="s">
        <v>34</v>
      </c>
      <c r="B34" s="8">
        <v>60</v>
      </c>
      <c r="C34" s="8">
        <v>37.2</v>
      </c>
      <c r="D34" s="8">
        <v>4</v>
      </c>
      <c r="E34" s="8">
        <v>1.6</v>
      </c>
      <c r="F34" s="8">
        <f t="shared" si="0"/>
        <v>17.199999999999996</v>
      </c>
    </row>
    <row r="35" spans="1:6" ht="15">
      <c r="A35" s="7" t="s">
        <v>35</v>
      </c>
      <c r="B35" s="8">
        <v>90</v>
      </c>
      <c r="C35" s="8">
        <v>43.5</v>
      </c>
      <c r="D35" s="8">
        <v>4</v>
      </c>
      <c r="E35" s="8">
        <v>1.1</v>
      </c>
      <c r="F35" s="8">
        <f t="shared" si="0"/>
        <v>41.4</v>
      </c>
    </row>
    <row r="36" spans="1:6" ht="15">
      <c r="A36" s="7" t="s">
        <v>36</v>
      </c>
      <c r="B36" s="8">
        <v>120</v>
      </c>
      <c r="C36" s="8">
        <v>68.4</v>
      </c>
      <c r="D36" s="8">
        <v>4</v>
      </c>
      <c r="E36" s="8">
        <v>0.7</v>
      </c>
      <c r="F36" s="8">
        <f t="shared" si="0"/>
        <v>46.89999999999999</v>
      </c>
    </row>
    <row r="37" spans="1:6" ht="15">
      <c r="A37" s="9" t="s">
        <v>37</v>
      </c>
      <c r="B37" s="10">
        <f>SUM(B13:B36)</f>
        <v>1860</v>
      </c>
      <c r="C37" s="11">
        <f>SUM(C13:C36)</f>
        <v>1057.1</v>
      </c>
      <c r="D37" s="11">
        <f>SUM(D13:D36)</f>
        <v>83</v>
      </c>
      <c r="F37" s="11">
        <f>SUM(F13:F36)</f>
        <v>695.3</v>
      </c>
    </row>
    <row r="38" spans="1:7" ht="15">
      <c r="A38" s="9" t="s">
        <v>38</v>
      </c>
      <c r="B38" s="11"/>
      <c r="C38" s="11"/>
      <c r="D38" s="11"/>
      <c r="E38" s="11">
        <f>SUM(E13:E36)</f>
        <v>24.600000000000005</v>
      </c>
      <c r="F38" s="11">
        <f>E38</f>
        <v>24.600000000000005</v>
      </c>
      <c r="G38" s="12"/>
    </row>
    <row r="39" spans="1:7" ht="15">
      <c r="A39" s="9" t="s">
        <v>39</v>
      </c>
      <c r="B39" s="11"/>
      <c r="C39" s="11"/>
      <c r="D39" s="11"/>
      <c r="E39" s="11"/>
      <c r="F39" s="11">
        <v>12</v>
      </c>
      <c r="G39" s="12"/>
    </row>
    <row r="40" spans="1:6" ht="47.25" customHeight="1">
      <c r="A40" s="4" t="s">
        <v>40</v>
      </c>
      <c r="B40" s="10">
        <f>SUM(B37:B39)</f>
        <v>1860</v>
      </c>
      <c r="C40" s="10">
        <f>C37</f>
        <v>1057.1</v>
      </c>
      <c r="D40" s="10">
        <f>D37</f>
        <v>83</v>
      </c>
      <c r="E40" s="10">
        <f>E38</f>
        <v>24.600000000000005</v>
      </c>
      <c r="F40" s="10">
        <f>B40-C40-D40-E40</f>
        <v>695.3000000000001</v>
      </c>
    </row>
    <row r="41" spans="1:6" ht="28.5" customHeight="1">
      <c r="A41" s="18"/>
      <c r="B41" s="19"/>
      <c r="C41" s="19"/>
      <c r="D41" s="19"/>
      <c r="E41" s="19"/>
      <c r="F41" s="19"/>
    </row>
    <row r="43" ht="15">
      <c r="A43" s="13" t="s">
        <v>41</v>
      </c>
    </row>
  </sheetData>
  <sheetProtection selectLockedCells="1" selectUnlockedCells="1"/>
  <mergeCells count="3">
    <mergeCell ref="A11:A12"/>
    <mergeCell ref="B11:E11"/>
    <mergeCell ref="F11:F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4" sqref="B14"/>
    </sheetView>
  </sheetViews>
  <sheetFormatPr defaultColWidth="8.7109375" defaultRowHeight="12.75"/>
  <cols>
    <col min="1" max="1" width="20.57421875" style="1" customWidth="1"/>
    <col min="2" max="2" width="62.00390625" style="1" customWidth="1"/>
    <col min="3" max="3" width="18.421875" style="1" customWidth="1"/>
    <col min="4" max="4" width="10.28125" style="1" customWidth="1"/>
    <col min="5" max="5" width="7.8515625" style="1" customWidth="1"/>
    <col min="6" max="6" width="19.140625" style="1" customWidth="1"/>
    <col min="7" max="16384" width="8.7109375" style="1" customWidth="1"/>
  </cols>
  <sheetData>
    <row r="1" ht="15">
      <c r="B1" s="1" t="s">
        <v>42</v>
      </c>
    </row>
    <row r="2" ht="15">
      <c r="B2" s="1" t="s">
        <v>43</v>
      </c>
    </row>
    <row r="3" ht="15">
      <c r="B3" s="1" t="s">
        <v>44</v>
      </c>
    </row>
    <row r="4" ht="15">
      <c r="B4" s="1" t="s">
        <v>45</v>
      </c>
    </row>
    <row r="5" ht="15">
      <c r="B5" s="1" t="s">
        <v>46</v>
      </c>
    </row>
    <row r="7" spans="2:3" ht="18.75">
      <c r="B7" s="2" t="s">
        <v>2</v>
      </c>
      <c r="C7" s="1" t="s">
        <v>47</v>
      </c>
    </row>
    <row r="8" spans="1:6" ht="18.75">
      <c r="A8" s="3"/>
      <c r="B8" s="2" t="s">
        <v>48</v>
      </c>
      <c r="D8" s="2"/>
      <c r="E8" s="2"/>
      <c r="F8" s="2"/>
    </row>
    <row r="9" spans="1:6" ht="18.75">
      <c r="A9" s="2" t="s">
        <v>49</v>
      </c>
      <c r="B9" s="3"/>
      <c r="C9" s="2"/>
      <c r="D9" s="2"/>
      <c r="E9" s="2"/>
      <c r="F9" s="2"/>
    </row>
    <row r="11" spans="1:2" ht="48.75" customHeight="1">
      <c r="A11" s="4" t="s">
        <v>6</v>
      </c>
      <c r="B11" s="4" t="s">
        <v>50</v>
      </c>
    </row>
    <row r="12" spans="1:2" ht="15">
      <c r="A12" s="7" t="s">
        <v>13</v>
      </c>
      <c r="B12" s="8">
        <f>'Сводная ведомость'!H10</f>
        <v>59.99999999994543</v>
      </c>
    </row>
    <row r="13" spans="1:2" ht="15">
      <c r="A13" s="7" t="s">
        <v>14</v>
      </c>
      <c r="B13" s="8">
        <f>'Сводная ведомость'!H11</f>
        <v>59.99999999994543</v>
      </c>
    </row>
    <row r="14" spans="1:2" ht="15">
      <c r="A14" s="7" t="s">
        <v>15</v>
      </c>
      <c r="B14" s="8">
        <f>'Сводная ведомость'!H12</f>
        <v>59.99999999994543</v>
      </c>
    </row>
    <row r="15" spans="1:2" ht="15">
      <c r="A15" s="7" t="s">
        <v>16</v>
      </c>
      <c r="B15" s="8">
        <f>'Сводная ведомость'!H13</f>
        <v>59.99999999994543</v>
      </c>
    </row>
    <row r="16" spans="1:2" ht="15">
      <c r="A16" s="7" t="s">
        <v>17</v>
      </c>
      <c r="B16" s="8">
        <v>60</v>
      </c>
    </row>
    <row r="17" spans="1:2" ht="15">
      <c r="A17" s="7" t="s">
        <v>18</v>
      </c>
      <c r="B17" s="8">
        <v>60</v>
      </c>
    </row>
    <row r="18" spans="1:2" ht="15">
      <c r="A18" s="7" t="s">
        <v>19</v>
      </c>
      <c r="B18" s="8">
        <f>'Сводная ведомость'!H16</f>
        <v>59.99999999994543</v>
      </c>
    </row>
    <row r="19" spans="1:2" ht="15">
      <c r="A19" s="7" t="s">
        <v>20</v>
      </c>
      <c r="B19" s="8">
        <f>'Сводная ведомость'!H17</f>
        <v>179.9999999998363</v>
      </c>
    </row>
    <row r="20" spans="1:2" ht="15">
      <c r="A20" s="7" t="s">
        <v>21</v>
      </c>
      <c r="B20" s="8">
        <f>'Сводная ведомость'!H18</f>
        <v>119.99999999989086</v>
      </c>
    </row>
    <row r="21" spans="1:2" ht="15">
      <c r="A21" s="7" t="s">
        <v>22</v>
      </c>
      <c r="B21" s="8">
        <f>'Сводная ведомость'!H19</f>
        <v>59.99999999994543</v>
      </c>
    </row>
    <row r="22" spans="1:2" ht="15">
      <c r="A22" s="7" t="s">
        <v>23</v>
      </c>
      <c r="B22" s="8">
        <f>'Сводная ведомость'!H20</f>
        <v>59.99999999994543</v>
      </c>
    </row>
    <row r="23" spans="1:2" ht="15">
      <c r="A23" s="7" t="s">
        <v>24</v>
      </c>
      <c r="B23" s="8">
        <f>'Сводная ведомость'!H21</f>
        <v>59.99999999994543</v>
      </c>
    </row>
    <row r="24" spans="1:2" ht="15">
      <c r="A24" s="7" t="s">
        <v>25</v>
      </c>
      <c r="B24" s="8">
        <f>'Сводная ведомость'!H22</f>
        <v>119.99999999989086</v>
      </c>
    </row>
    <row r="25" spans="1:2" ht="15">
      <c r="A25" s="7" t="s">
        <v>26</v>
      </c>
      <c r="B25" s="8">
        <f>'Сводная ведомость'!H23</f>
        <v>60.00000000130967</v>
      </c>
    </row>
    <row r="26" spans="1:2" ht="15">
      <c r="A26" s="7" t="s">
        <v>27</v>
      </c>
      <c r="B26" s="8">
        <v>60</v>
      </c>
    </row>
    <row r="27" spans="1:2" ht="15">
      <c r="A27" s="7" t="s">
        <v>28</v>
      </c>
      <c r="B27" s="8">
        <f>'Сводная ведомость'!H25</f>
        <v>90.00000000060027</v>
      </c>
    </row>
    <row r="28" spans="1:2" ht="15">
      <c r="A28" s="7" t="s">
        <v>29</v>
      </c>
      <c r="B28" s="8">
        <f>'Сводная ведомость'!H26</f>
        <v>59.99999999994543</v>
      </c>
    </row>
    <row r="29" spans="1:2" ht="15">
      <c r="A29" s="7" t="s">
        <v>30</v>
      </c>
      <c r="B29" s="8">
        <f>'Сводная ведомость'!H27</f>
        <v>59.99999999994543</v>
      </c>
    </row>
    <row r="30" spans="1:2" ht="15">
      <c r="A30" s="7" t="s">
        <v>31</v>
      </c>
      <c r="B30" s="8">
        <f>'Сводная ведомость'!H28</f>
        <v>59.99999999994543</v>
      </c>
    </row>
    <row r="31" spans="1:2" ht="15">
      <c r="A31" s="7" t="s">
        <v>32</v>
      </c>
      <c r="B31" s="8">
        <f>'Сводная ведомость'!H29</f>
        <v>59.99999999994543</v>
      </c>
    </row>
    <row r="32" spans="1:2" ht="15">
      <c r="A32" s="7" t="s">
        <v>33</v>
      </c>
      <c r="B32" s="8">
        <f>'Сводная ведомость'!H30</f>
        <v>59.99999999994543</v>
      </c>
    </row>
    <row r="33" spans="1:2" ht="15">
      <c r="A33" s="7" t="s">
        <v>34</v>
      </c>
      <c r="B33" s="8">
        <f>'Сводная ведомость'!H31</f>
        <v>59.99999999994543</v>
      </c>
    </row>
    <row r="34" spans="1:2" ht="15">
      <c r="A34" s="7" t="s">
        <v>35</v>
      </c>
      <c r="B34" s="8">
        <f>'Сводная ведомость'!H32</f>
        <v>59.99999999994543</v>
      </c>
    </row>
    <row r="35" spans="1:2" ht="15">
      <c r="A35" s="7" t="s">
        <v>36</v>
      </c>
      <c r="B35" s="8">
        <f>'Сводная ведомость'!H33</f>
        <v>119.99999999989086</v>
      </c>
    </row>
    <row r="36" spans="1:2" ht="15">
      <c r="A36" s="9" t="s">
        <v>37</v>
      </c>
      <c r="B36" s="10">
        <f>SUM(B12:B35)</f>
        <v>1770.0000000006003</v>
      </c>
    </row>
    <row r="37" spans="1:2" ht="15">
      <c r="A37" s="9" t="s">
        <v>51</v>
      </c>
      <c r="B37" s="11"/>
    </row>
    <row r="38" spans="1:2" ht="15">
      <c r="A38" s="9" t="s">
        <v>39</v>
      </c>
      <c r="B38" s="11"/>
    </row>
    <row r="39" spans="1:2" ht="47.25" customHeight="1">
      <c r="A39" s="4" t="s">
        <v>40</v>
      </c>
      <c r="B39" s="10">
        <f>SUM(B36:B38)</f>
        <v>1770.0000000006003</v>
      </c>
    </row>
    <row r="41" ht="15">
      <c r="A41" s="13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H38"/>
  <sheetViews>
    <sheetView zoomScalePageLayoutView="0" workbookViewId="0" topLeftCell="A1">
      <selection activeCell="H10" sqref="H10"/>
    </sheetView>
  </sheetViews>
  <sheetFormatPr defaultColWidth="8.7109375" defaultRowHeight="12.75"/>
  <cols>
    <col min="1" max="1" width="3.140625" style="1" customWidth="1"/>
    <col min="2" max="3" width="14.28125" style="1" customWidth="1"/>
    <col min="4" max="4" width="12.00390625" style="1" customWidth="1"/>
    <col min="5" max="5" width="17.140625" style="1" customWidth="1"/>
    <col min="6" max="6" width="18.8515625" style="1" customWidth="1"/>
    <col min="7" max="16384" width="8.7109375" style="1" customWidth="1"/>
  </cols>
  <sheetData>
    <row r="4" spans="4:5" ht="18.75">
      <c r="D4" s="2" t="s">
        <v>52</v>
      </c>
      <c r="E4" s="2"/>
    </row>
    <row r="5" spans="2:4" ht="18.75">
      <c r="B5" s="3"/>
      <c r="C5" s="17" t="s">
        <v>53</v>
      </c>
      <c r="D5" s="2"/>
    </row>
    <row r="6" spans="2:5" ht="18.75">
      <c r="B6" s="2" t="s">
        <v>54</v>
      </c>
      <c r="C6" s="2"/>
      <c r="D6" s="3"/>
      <c r="E6" s="3"/>
    </row>
    <row r="7" ht="15">
      <c r="H7"/>
    </row>
    <row r="8" spans="2:8" ht="60">
      <c r="B8" s="4" t="s">
        <v>55</v>
      </c>
      <c r="C8" s="4" t="s">
        <v>56</v>
      </c>
      <c r="D8" s="4" t="s">
        <v>57</v>
      </c>
      <c r="E8" s="4" t="s">
        <v>58</v>
      </c>
      <c r="F8" s="4" t="s">
        <v>59</v>
      </c>
      <c r="H8" s="14" t="s">
        <v>60</v>
      </c>
    </row>
    <row r="9" spans="2:8" ht="15">
      <c r="B9" s="7" t="s">
        <v>61</v>
      </c>
      <c r="C9" s="7">
        <v>1775.71</v>
      </c>
      <c r="D9" s="8"/>
      <c r="E9" s="8">
        <v>3514.31</v>
      </c>
      <c r="F9" s="15"/>
      <c r="H9" s="16"/>
    </row>
    <row r="10" spans="2:8" ht="15">
      <c r="B10" s="7" t="s">
        <v>13</v>
      </c>
      <c r="C10" s="7">
        <v>1775.72</v>
      </c>
      <c r="D10" s="8">
        <f aca="true" t="shared" si="0" ref="D10:D33">C10-C9</f>
        <v>0.009999999999990905</v>
      </c>
      <c r="E10" s="8">
        <v>3514.33</v>
      </c>
      <c r="F10" s="15">
        <f aca="true" t="shared" si="1" ref="F10:F33">E10-E9</f>
        <v>0.01999999999998181</v>
      </c>
      <c r="H10" s="16">
        <f aca="true" t="shared" si="2" ref="H10:H33">D10*6000</f>
        <v>59.99999999994543</v>
      </c>
    </row>
    <row r="11" spans="2:8" ht="15">
      <c r="B11" s="7" t="s">
        <v>14</v>
      </c>
      <c r="C11" s="7">
        <v>1775.73</v>
      </c>
      <c r="D11" s="8">
        <f t="shared" si="0"/>
        <v>0.009999999999990905</v>
      </c>
      <c r="E11" s="8">
        <v>3514.35</v>
      </c>
      <c r="F11" s="15">
        <f t="shared" si="1"/>
        <v>0.01999999999998181</v>
      </c>
      <c r="H11" s="16">
        <f t="shared" si="2"/>
        <v>59.99999999994543</v>
      </c>
    </row>
    <row r="12" spans="2:8" ht="15">
      <c r="B12" s="7" t="s">
        <v>15</v>
      </c>
      <c r="C12" s="7">
        <v>1775.74</v>
      </c>
      <c r="D12" s="8">
        <f t="shared" si="0"/>
        <v>0.009999999999990905</v>
      </c>
      <c r="E12" s="8">
        <v>3514.36</v>
      </c>
      <c r="F12" s="15">
        <f t="shared" si="1"/>
        <v>0.010000000000218279</v>
      </c>
      <c r="H12" s="16">
        <f t="shared" si="2"/>
        <v>59.99999999994543</v>
      </c>
    </row>
    <row r="13" spans="2:8" ht="15">
      <c r="B13" s="7" t="s">
        <v>16</v>
      </c>
      <c r="C13" s="7">
        <v>1775.75</v>
      </c>
      <c r="D13" s="8">
        <f t="shared" si="0"/>
        <v>0.009999999999990905</v>
      </c>
      <c r="E13" s="8">
        <v>3514.36</v>
      </c>
      <c r="F13" s="15">
        <f t="shared" si="1"/>
        <v>0</v>
      </c>
      <c r="H13" s="16">
        <f t="shared" si="2"/>
        <v>59.99999999994543</v>
      </c>
    </row>
    <row r="14" spans="2:8" ht="15">
      <c r="B14" s="7" t="s">
        <v>17</v>
      </c>
      <c r="C14" s="7">
        <v>1775.755</v>
      </c>
      <c r="D14" s="8">
        <f t="shared" si="0"/>
        <v>0.005000000000109139</v>
      </c>
      <c r="E14" s="8">
        <v>3514.37</v>
      </c>
      <c r="F14" s="15">
        <f t="shared" si="1"/>
        <v>0.009999999999763531</v>
      </c>
      <c r="H14" s="16">
        <f t="shared" si="2"/>
        <v>30.000000000654836</v>
      </c>
    </row>
    <row r="15" spans="2:8" ht="15">
      <c r="B15" s="7" t="s">
        <v>18</v>
      </c>
      <c r="C15" s="7">
        <v>1775.76</v>
      </c>
      <c r="D15" s="8">
        <f t="shared" si="0"/>
        <v>0.004999999999881766</v>
      </c>
      <c r="E15" s="8">
        <v>3514.38</v>
      </c>
      <c r="F15" s="15">
        <f t="shared" si="1"/>
        <v>0.010000000000218279</v>
      </c>
      <c r="H15" s="16">
        <f t="shared" si="2"/>
        <v>29.999999999290594</v>
      </c>
    </row>
    <row r="16" spans="2:8" ht="15">
      <c r="B16" s="7" t="s">
        <v>19</v>
      </c>
      <c r="C16" s="7">
        <v>1775.77</v>
      </c>
      <c r="D16" s="8">
        <f t="shared" si="0"/>
        <v>0.009999999999990905</v>
      </c>
      <c r="E16" s="8">
        <v>3514.38</v>
      </c>
      <c r="F16" s="15">
        <f t="shared" si="1"/>
        <v>0</v>
      </c>
      <c r="H16" s="16">
        <f t="shared" si="2"/>
        <v>59.99999999994543</v>
      </c>
    </row>
    <row r="17" spans="2:8" ht="15">
      <c r="B17" s="7" t="s">
        <v>20</v>
      </c>
      <c r="C17" s="7">
        <v>1775.8</v>
      </c>
      <c r="D17" s="8">
        <f t="shared" si="0"/>
        <v>0.029999999999972715</v>
      </c>
      <c r="E17" s="8">
        <v>3514.39</v>
      </c>
      <c r="F17" s="15">
        <f t="shared" si="1"/>
        <v>0.009999999999763531</v>
      </c>
      <c r="H17" s="16">
        <f t="shared" si="2"/>
        <v>179.9999999998363</v>
      </c>
    </row>
    <row r="18" spans="2:8" ht="15">
      <c r="B18" s="7" t="s">
        <v>21</v>
      </c>
      <c r="C18" s="7">
        <v>1775.82</v>
      </c>
      <c r="D18" s="8">
        <f t="shared" si="0"/>
        <v>0.01999999999998181</v>
      </c>
      <c r="E18" s="8">
        <v>3514.41</v>
      </c>
      <c r="F18" s="15">
        <f t="shared" si="1"/>
        <v>0.01999999999998181</v>
      </c>
      <c r="H18" s="16">
        <f t="shared" si="2"/>
        <v>119.99999999989086</v>
      </c>
    </row>
    <row r="19" spans="2:8" ht="15">
      <c r="B19" s="7" t="s">
        <v>22</v>
      </c>
      <c r="C19" s="7">
        <v>1775.83</v>
      </c>
      <c r="D19" s="8">
        <f t="shared" si="0"/>
        <v>0.009999999999990905</v>
      </c>
      <c r="E19" s="8">
        <v>3514.42</v>
      </c>
      <c r="F19" s="15">
        <f t="shared" si="1"/>
        <v>0.010000000000218279</v>
      </c>
      <c r="H19" s="16">
        <f t="shared" si="2"/>
        <v>59.99999999994543</v>
      </c>
    </row>
    <row r="20" spans="2:8" ht="15">
      <c r="B20" s="7" t="s">
        <v>23</v>
      </c>
      <c r="C20" s="7">
        <v>1775.84</v>
      </c>
      <c r="D20" s="8">
        <f t="shared" si="0"/>
        <v>0.009999999999990905</v>
      </c>
      <c r="E20" s="8">
        <v>3514.44</v>
      </c>
      <c r="F20" s="15">
        <f t="shared" si="1"/>
        <v>0.01999999999998181</v>
      </c>
      <c r="H20" s="16">
        <f t="shared" si="2"/>
        <v>59.99999999994543</v>
      </c>
    </row>
    <row r="21" spans="2:8" ht="15">
      <c r="B21" s="7" t="s">
        <v>24</v>
      </c>
      <c r="C21" s="7">
        <v>1775.85</v>
      </c>
      <c r="D21" s="8">
        <f t="shared" si="0"/>
        <v>0.009999999999990905</v>
      </c>
      <c r="E21" s="8">
        <v>3514.45</v>
      </c>
      <c r="F21" s="15">
        <f t="shared" si="1"/>
        <v>0.009999999999763531</v>
      </c>
      <c r="H21" s="16">
        <f t="shared" si="2"/>
        <v>59.99999999994543</v>
      </c>
    </row>
    <row r="22" spans="2:8" ht="15">
      <c r="B22" s="7" t="s">
        <v>25</v>
      </c>
      <c r="C22" s="7">
        <v>1775.87</v>
      </c>
      <c r="D22" s="8">
        <f t="shared" si="0"/>
        <v>0.01999999999998181</v>
      </c>
      <c r="E22" s="8">
        <v>3514.47</v>
      </c>
      <c r="F22" s="15">
        <f t="shared" si="1"/>
        <v>0.01999999999998181</v>
      </c>
      <c r="H22" s="16">
        <f t="shared" si="2"/>
        <v>119.99999999989086</v>
      </c>
    </row>
    <row r="23" spans="2:8" ht="15">
      <c r="B23" s="7" t="s">
        <v>26</v>
      </c>
      <c r="C23" s="7">
        <v>1775.88</v>
      </c>
      <c r="D23" s="8">
        <f t="shared" si="0"/>
        <v>0.010000000000218279</v>
      </c>
      <c r="E23" s="8">
        <v>3514.48</v>
      </c>
      <c r="F23" s="15">
        <f t="shared" si="1"/>
        <v>0.010000000000218279</v>
      </c>
      <c r="H23" s="16">
        <f t="shared" si="2"/>
        <v>60.00000000130967</v>
      </c>
    </row>
    <row r="24" spans="2:8" ht="15">
      <c r="B24" s="7" t="s">
        <v>27</v>
      </c>
      <c r="C24" s="7">
        <v>1775.885</v>
      </c>
      <c r="D24" s="8">
        <f t="shared" si="0"/>
        <v>0.004999999999881766</v>
      </c>
      <c r="E24" s="8">
        <v>3514.49</v>
      </c>
      <c r="F24" s="15">
        <f t="shared" si="1"/>
        <v>0.009999999999763531</v>
      </c>
      <c r="H24" s="16">
        <f t="shared" si="2"/>
        <v>29.999999999290594</v>
      </c>
    </row>
    <row r="25" spans="2:8" ht="15">
      <c r="B25" s="7" t="s">
        <v>28</v>
      </c>
      <c r="C25" s="7">
        <v>1775.9</v>
      </c>
      <c r="D25" s="8">
        <f t="shared" si="0"/>
        <v>0.015000000000100044</v>
      </c>
      <c r="E25" s="8">
        <v>3514.51</v>
      </c>
      <c r="F25" s="15">
        <f t="shared" si="1"/>
        <v>0.020000000000436557</v>
      </c>
      <c r="H25" s="16">
        <f t="shared" si="2"/>
        <v>90.00000000060027</v>
      </c>
    </row>
    <row r="26" spans="2:8" ht="15">
      <c r="B26" s="7" t="s">
        <v>29</v>
      </c>
      <c r="C26" s="7">
        <v>1775.91</v>
      </c>
      <c r="D26" s="8">
        <f t="shared" si="0"/>
        <v>0.009999999999990905</v>
      </c>
      <c r="E26" s="8">
        <v>3514.51</v>
      </c>
      <c r="F26" s="15">
        <f t="shared" si="1"/>
        <v>0</v>
      </c>
      <c r="H26" s="16">
        <f t="shared" si="2"/>
        <v>59.99999999994543</v>
      </c>
    </row>
    <row r="27" spans="2:8" ht="15">
      <c r="B27" s="7" t="s">
        <v>30</v>
      </c>
      <c r="C27" s="7">
        <v>1775.92</v>
      </c>
      <c r="D27" s="8">
        <f t="shared" si="0"/>
        <v>0.009999999999990905</v>
      </c>
      <c r="E27" s="8">
        <v>3514.53</v>
      </c>
      <c r="F27" s="15">
        <f t="shared" si="1"/>
        <v>0.01999999999998181</v>
      </c>
      <c r="H27" s="16">
        <f t="shared" si="2"/>
        <v>59.99999999994543</v>
      </c>
    </row>
    <row r="28" spans="2:8" ht="15">
      <c r="B28" s="7" t="s">
        <v>31</v>
      </c>
      <c r="C28" s="7">
        <v>1775.93</v>
      </c>
      <c r="D28" s="8">
        <f t="shared" si="0"/>
        <v>0.009999999999990905</v>
      </c>
      <c r="E28" s="8">
        <v>3514.54</v>
      </c>
      <c r="F28" s="15">
        <f t="shared" si="1"/>
        <v>0.009999999999763531</v>
      </c>
      <c r="H28" s="16">
        <f t="shared" si="2"/>
        <v>59.99999999994543</v>
      </c>
    </row>
    <row r="29" spans="2:8" ht="15">
      <c r="B29" s="7" t="s">
        <v>32</v>
      </c>
      <c r="C29" s="7">
        <v>1775.94</v>
      </c>
      <c r="D29" s="8">
        <f t="shared" si="0"/>
        <v>0.009999999999990905</v>
      </c>
      <c r="E29" s="8">
        <v>3514.55</v>
      </c>
      <c r="F29" s="15">
        <f t="shared" si="1"/>
        <v>0.010000000000218279</v>
      </c>
      <c r="H29" s="16">
        <f t="shared" si="2"/>
        <v>59.99999999994543</v>
      </c>
    </row>
    <row r="30" spans="2:8" ht="15">
      <c r="B30" s="7" t="s">
        <v>33</v>
      </c>
      <c r="C30" s="7">
        <v>1775.95</v>
      </c>
      <c r="D30" s="8">
        <f t="shared" si="0"/>
        <v>0.009999999999990905</v>
      </c>
      <c r="E30" s="8">
        <v>3514.56</v>
      </c>
      <c r="F30" s="15">
        <f t="shared" si="1"/>
        <v>0.009999999999763531</v>
      </c>
      <c r="H30" s="16">
        <f t="shared" si="2"/>
        <v>59.99999999994543</v>
      </c>
    </row>
    <row r="31" spans="2:8" ht="15">
      <c r="B31" s="7" t="s">
        <v>34</v>
      </c>
      <c r="C31" s="7">
        <v>1775.96</v>
      </c>
      <c r="D31" s="8">
        <f t="shared" si="0"/>
        <v>0.009999999999990905</v>
      </c>
      <c r="E31" s="8">
        <v>3514.57</v>
      </c>
      <c r="F31" s="15">
        <f t="shared" si="1"/>
        <v>0.010000000000218279</v>
      </c>
      <c r="H31" s="16">
        <f t="shared" si="2"/>
        <v>59.99999999994543</v>
      </c>
    </row>
    <row r="32" spans="2:8" ht="15">
      <c r="B32" s="7" t="s">
        <v>35</v>
      </c>
      <c r="C32" s="7">
        <v>1775.97</v>
      </c>
      <c r="D32" s="8">
        <f t="shared" si="0"/>
        <v>0.009999999999990905</v>
      </c>
      <c r="E32" s="8">
        <v>3514.58</v>
      </c>
      <c r="F32" s="15">
        <f t="shared" si="1"/>
        <v>0.009999999999763531</v>
      </c>
      <c r="H32" s="16">
        <f t="shared" si="2"/>
        <v>59.99999999994543</v>
      </c>
    </row>
    <row r="33" spans="2:8" ht="15">
      <c r="B33" s="7" t="s">
        <v>36</v>
      </c>
      <c r="C33" s="7">
        <v>1775.99</v>
      </c>
      <c r="D33" s="8">
        <f t="shared" si="0"/>
        <v>0.01999999999998181</v>
      </c>
      <c r="E33" s="8">
        <v>3514.61</v>
      </c>
      <c r="F33" s="15">
        <f t="shared" si="1"/>
        <v>0.03000000000020009</v>
      </c>
      <c r="H33" s="16">
        <f t="shared" si="2"/>
        <v>119.99999999989086</v>
      </c>
    </row>
    <row r="34" spans="2:8" ht="15">
      <c r="B34" s="9" t="s">
        <v>37</v>
      </c>
      <c r="C34" s="9"/>
      <c r="D34" s="10"/>
      <c r="E34" s="10"/>
      <c r="F34" s="15"/>
      <c r="H34" s="16"/>
    </row>
    <row r="35" spans="2:8" ht="15">
      <c r="B35" s="9" t="s">
        <v>51</v>
      </c>
      <c r="C35" s="9"/>
      <c r="D35" s="11"/>
      <c r="E35" s="11"/>
      <c r="F35" s="15"/>
      <c r="H35" s="16"/>
    </row>
    <row r="36" spans="2:8" ht="15">
      <c r="B36" s="9" t="s">
        <v>62</v>
      </c>
      <c r="C36" s="9"/>
      <c r="D36" s="11"/>
      <c r="E36" s="11"/>
      <c r="F36" s="15"/>
      <c r="H36" s="16"/>
    </row>
    <row r="37" spans="2:8" ht="45">
      <c r="B37" s="4" t="s">
        <v>40</v>
      </c>
      <c r="C37" s="4"/>
      <c r="D37" s="10">
        <f>SUM(D10:D33)</f>
        <v>0.2799999999999727</v>
      </c>
      <c r="E37" s="10"/>
      <c r="F37" s="15"/>
      <c r="H37"/>
    </row>
    <row r="38" spans="2:3" ht="48" customHeight="1">
      <c r="B38" s="13" t="s">
        <v>41</v>
      </c>
      <c r="C38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0">
      <selection activeCell="F14" sqref="F14"/>
    </sheetView>
  </sheetViews>
  <sheetFormatPr defaultColWidth="8.7109375" defaultRowHeight="12.75"/>
  <cols>
    <col min="1" max="1" width="16.00390625" style="1" customWidth="1"/>
    <col min="2" max="5" width="8.7109375" style="1" customWidth="1"/>
    <col min="6" max="6" width="23.00390625" style="1" customWidth="1"/>
    <col min="7" max="16384" width="8.7109375" style="1" customWidth="1"/>
  </cols>
  <sheetData>
    <row r="2" ht="15">
      <c r="D2" s="1" t="s">
        <v>0</v>
      </c>
    </row>
    <row r="3" ht="15">
      <c r="D3" s="1" t="s">
        <v>63</v>
      </c>
    </row>
    <row r="4" ht="15">
      <c r="D4" s="1" t="s">
        <v>1</v>
      </c>
    </row>
    <row r="5" ht="15">
      <c r="D5" s="1" t="s">
        <v>64</v>
      </c>
    </row>
    <row r="6" ht="15">
      <c r="D6" s="1" t="s">
        <v>65</v>
      </c>
    </row>
    <row r="8" ht="18.75">
      <c r="B8" s="2" t="s">
        <v>2</v>
      </c>
    </row>
    <row r="9" spans="1:6" ht="18.75">
      <c r="A9" s="3"/>
      <c r="B9" s="2"/>
      <c r="C9" s="2" t="s">
        <v>66</v>
      </c>
      <c r="D9" s="2"/>
      <c r="E9" s="2" t="s">
        <v>3</v>
      </c>
      <c r="F9" s="2"/>
    </row>
    <row r="10" spans="1:6" ht="18.75">
      <c r="A10" s="2" t="s">
        <v>4</v>
      </c>
      <c r="B10" s="3"/>
      <c r="C10" s="2"/>
      <c r="D10" s="2"/>
      <c r="E10" s="2"/>
      <c r="F10" s="2" t="s">
        <v>67</v>
      </c>
    </row>
    <row r="12" spans="1:6" ht="12.75" customHeight="1">
      <c r="A12" s="20" t="s">
        <v>6</v>
      </c>
      <c r="B12" s="21" t="s">
        <v>68</v>
      </c>
      <c r="C12" s="21"/>
      <c r="D12" s="21"/>
      <c r="E12" s="21"/>
      <c r="F12" s="20" t="s">
        <v>69</v>
      </c>
    </row>
    <row r="13" spans="1:6" ht="60">
      <c r="A13" s="20"/>
      <c r="B13" s="4" t="s">
        <v>9</v>
      </c>
      <c r="C13" s="4" t="s">
        <v>10</v>
      </c>
      <c r="D13" s="5" t="s">
        <v>11</v>
      </c>
      <c r="E13" s="5" t="s">
        <v>12</v>
      </c>
      <c r="F13" s="20"/>
    </row>
    <row r="14" spans="1:6" ht="15">
      <c r="A14" s="7" t="s">
        <v>13</v>
      </c>
      <c r="B14" s="8">
        <v>360</v>
      </c>
      <c r="C14" s="8">
        <v>0</v>
      </c>
      <c r="D14" s="8">
        <v>0</v>
      </c>
      <c r="E14" s="8"/>
      <c r="F14" s="8">
        <f aca="true" t="shared" si="0" ref="F14:F37">B14-C14-D14-E14</f>
        <v>360</v>
      </c>
    </row>
    <row r="15" spans="1:6" ht="15">
      <c r="A15" s="7" t="s">
        <v>14</v>
      </c>
      <c r="B15" s="8">
        <v>360</v>
      </c>
      <c r="C15" s="8">
        <v>1.47</v>
      </c>
      <c r="D15" s="8">
        <v>0</v>
      </c>
      <c r="E15" s="8"/>
      <c r="F15" s="8">
        <f t="shared" si="0"/>
        <v>358.53</v>
      </c>
    </row>
    <row r="16" spans="1:6" ht="15">
      <c r="A16" s="7" t="s">
        <v>15</v>
      </c>
      <c r="B16" s="8">
        <v>360</v>
      </c>
      <c r="C16" s="8">
        <v>6.47</v>
      </c>
      <c r="D16" s="8">
        <v>0</v>
      </c>
      <c r="E16" s="8"/>
      <c r="F16" s="8">
        <f t="shared" si="0"/>
        <v>353.53</v>
      </c>
    </row>
    <row r="17" spans="1:6" ht="15">
      <c r="A17" s="7" t="s">
        <v>16</v>
      </c>
      <c r="B17" s="8">
        <v>300</v>
      </c>
      <c r="C17" s="8">
        <v>6.84</v>
      </c>
      <c r="D17" s="8">
        <v>0</v>
      </c>
      <c r="E17" s="8"/>
      <c r="F17" s="8">
        <f t="shared" si="0"/>
        <v>293.16</v>
      </c>
    </row>
    <row r="18" spans="1:6" ht="15">
      <c r="A18" s="7" t="s">
        <v>17</v>
      </c>
      <c r="B18" s="8">
        <v>300</v>
      </c>
      <c r="C18" s="8">
        <v>7.42</v>
      </c>
      <c r="D18" s="8">
        <v>0</v>
      </c>
      <c r="E18" s="8"/>
      <c r="F18" s="8">
        <f t="shared" si="0"/>
        <v>292.58</v>
      </c>
    </row>
    <row r="19" spans="1:6" ht="15">
      <c r="A19" s="7" t="s">
        <v>18</v>
      </c>
      <c r="B19" s="8">
        <v>300</v>
      </c>
      <c r="C19" s="8">
        <v>8.53</v>
      </c>
      <c r="D19" s="8">
        <v>0</v>
      </c>
      <c r="E19" s="8"/>
      <c r="F19" s="8">
        <f t="shared" si="0"/>
        <v>291.47</v>
      </c>
    </row>
    <row r="20" spans="1:6" ht="15">
      <c r="A20" s="7" t="s">
        <v>19</v>
      </c>
      <c r="B20" s="8">
        <v>300</v>
      </c>
      <c r="C20" s="8">
        <v>10.2</v>
      </c>
      <c r="D20" s="8">
        <v>0</v>
      </c>
      <c r="E20" s="8"/>
      <c r="F20" s="8">
        <f t="shared" si="0"/>
        <v>289.8</v>
      </c>
    </row>
    <row r="21" spans="1:6" ht="15">
      <c r="A21" s="7" t="s">
        <v>20</v>
      </c>
      <c r="B21" s="8">
        <v>300</v>
      </c>
      <c r="C21" s="8">
        <v>11.26</v>
      </c>
      <c r="D21" s="8">
        <v>0</v>
      </c>
      <c r="E21" s="8"/>
      <c r="F21" s="8">
        <f t="shared" si="0"/>
        <v>288.74</v>
      </c>
    </row>
    <row r="22" spans="1:6" ht="15">
      <c r="A22" s="7" t="s">
        <v>21</v>
      </c>
      <c r="B22" s="8">
        <v>300</v>
      </c>
      <c r="C22" s="8">
        <v>19.36</v>
      </c>
      <c r="D22" s="8">
        <v>0</v>
      </c>
      <c r="E22" s="8"/>
      <c r="F22" s="8">
        <f t="shared" si="0"/>
        <v>280.64</v>
      </c>
    </row>
    <row r="23" spans="1:6" ht="15">
      <c r="A23" s="7" t="s">
        <v>22</v>
      </c>
      <c r="B23" s="8">
        <v>300</v>
      </c>
      <c r="C23" s="8">
        <v>20.38</v>
      </c>
      <c r="D23" s="8">
        <v>0</v>
      </c>
      <c r="E23" s="8"/>
      <c r="F23" s="8">
        <f t="shared" si="0"/>
        <v>279.62</v>
      </c>
    </row>
    <row r="24" spans="1:6" ht="15">
      <c r="A24" s="7" t="s">
        <v>23</v>
      </c>
      <c r="B24" s="8">
        <v>300</v>
      </c>
      <c r="C24" s="8">
        <v>22.21</v>
      </c>
      <c r="D24" s="8">
        <v>0</v>
      </c>
      <c r="E24" s="8"/>
      <c r="F24" s="8">
        <f t="shared" si="0"/>
        <v>277.79</v>
      </c>
    </row>
    <row r="25" spans="1:6" ht="15">
      <c r="A25" s="7" t="s">
        <v>24</v>
      </c>
      <c r="B25" s="8">
        <v>360</v>
      </c>
      <c r="C25" s="8">
        <v>18.02</v>
      </c>
      <c r="D25" s="8">
        <v>0</v>
      </c>
      <c r="E25" s="8"/>
      <c r="F25" s="8">
        <f t="shared" si="0"/>
        <v>341.98</v>
      </c>
    </row>
    <row r="26" spans="1:6" ht="15">
      <c r="A26" s="7" t="s">
        <v>25</v>
      </c>
      <c r="B26" s="8">
        <v>360</v>
      </c>
      <c r="C26" s="8">
        <v>16.17</v>
      </c>
      <c r="D26" s="8">
        <v>0</v>
      </c>
      <c r="E26" s="8"/>
      <c r="F26" s="8">
        <f t="shared" si="0"/>
        <v>343.83</v>
      </c>
    </row>
    <row r="27" spans="1:6" ht="15">
      <c r="A27" s="7" t="s">
        <v>26</v>
      </c>
      <c r="B27" s="8">
        <v>360</v>
      </c>
      <c r="C27" s="8">
        <v>11.3</v>
      </c>
      <c r="D27" s="8">
        <v>0</v>
      </c>
      <c r="E27" s="8"/>
      <c r="F27" s="8">
        <f t="shared" si="0"/>
        <v>348.7</v>
      </c>
    </row>
    <row r="28" spans="1:6" ht="15">
      <c r="A28" s="7" t="s">
        <v>27</v>
      </c>
      <c r="B28" s="8">
        <v>300</v>
      </c>
      <c r="C28" s="8">
        <v>8.66</v>
      </c>
      <c r="D28" s="8">
        <v>0</v>
      </c>
      <c r="E28" s="8"/>
      <c r="F28" s="8">
        <f t="shared" si="0"/>
        <v>291.34</v>
      </c>
    </row>
    <row r="29" spans="1:6" ht="15">
      <c r="A29" s="7" t="s">
        <v>28</v>
      </c>
      <c r="B29" s="8">
        <v>300</v>
      </c>
      <c r="C29" s="8">
        <v>11.74</v>
      </c>
      <c r="D29" s="8">
        <v>0</v>
      </c>
      <c r="E29" s="8"/>
      <c r="F29" s="8">
        <f t="shared" si="0"/>
        <v>288.26</v>
      </c>
    </row>
    <row r="30" spans="1:6" ht="15">
      <c r="A30" s="7" t="s">
        <v>29</v>
      </c>
      <c r="B30" s="8">
        <v>300</v>
      </c>
      <c r="C30" s="8">
        <v>7.49</v>
      </c>
      <c r="D30" s="8">
        <v>0</v>
      </c>
      <c r="E30" s="8"/>
      <c r="F30" s="8">
        <f t="shared" si="0"/>
        <v>292.51</v>
      </c>
    </row>
    <row r="31" spans="1:6" ht="15">
      <c r="A31" s="7" t="s">
        <v>30</v>
      </c>
      <c r="B31" s="8">
        <v>360</v>
      </c>
      <c r="C31" s="8">
        <v>14.28</v>
      </c>
      <c r="D31" s="8">
        <v>0</v>
      </c>
      <c r="E31" s="8"/>
      <c r="F31" s="8">
        <f t="shared" si="0"/>
        <v>345.72</v>
      </c>
    </row>
    <row r="32" spans="1:6" ht="15">
      <c r="A32" s="7" t="s">
        <v>31</v>
      </c>
      <c r="B32" s="8">
        <v>360</v>
      </c>
      <c r="C32" s="8">
        <v>10.36</v>
      </c>
      <c r="D32" s="8">
        <v>0</v>
      </c>
      <c r="E32" s="8"/>
      <c r="F32" s="8">
        <f t="shared" si="0"/>
        <v>349.64</v>
      </c>
    </row>
    <row r="33" spans="1:6" ht="15">
      <c r="A33" s="7" t="s">
        <v>32</v>
      </c>
      <c r="B33" s="8">
        <v>360</v>
      </c>
      <c r="C33" s="8">
        <v>12.73</v>
      </c>
      <c r="D33" s="8">
        <v>0</v>
      </c>
      <c r="E33" s="8"/>
      <c r="F33" s="8">
        <f t="shared" si="0"/>
        <v>347.27</v>
      </c>
    </row>
    <row r="34" spans="1:6" ht="15">
      <c r="A34" s="7" t="s">
        <v>33</v>
      </c>
      <c r="B34" s="8">
        <v>360</v>
      </c>
      <c r="C34" s="8">
        <v>11.64</v>
      </c>
      <c r="D34" s="8">
        <v>0</v>
      </c>
      <c r="E34" s="8"/>
      <c r="F34" s="8">
        <f t="shared" si="0"/>
        <v>348.36</v>
      </c>
    </row>
    <row r="35" spans="1:6" ht="15">
      <c r="A35" s="7" t="s">
        <v>34</v>
      </c>
      <c r="B35" s="8">
        <v>360</v>
      </c>
      <c r="C35" s="8">
        <v>15.1</v>
      </c>
      <c r="D35" s="8">
        <v>0</v>
      </c>
      <c r="E35" s="8"/>
      <c r="F35" s="8">
        <f t="shared" si="0"/>
        <v>344.9</v>
      </c>
    </row>
    <row r="36" spans="1:6" ht="15">
      <c r="A36" s="7" t="s">
        <v>35</v>
      </c>
      <c r="B36" s="8">
        <v>360</v>
      </c>
      <c r="C36" s="8">
        <v>11.02</v>
      </c>
      <c r="D36" s="8">
        <v>0</v>
      </c>
      <c r="E36" s="8"/>
      <c r="F36" s="8">
        <f t="shared" si="0"/>
        <v>348.98</v>
      </c>
    </row>
    <row r="37" spans="1:6" ht="15">
      <c r="A37" s="7" t="s">
        <v>36</v>
      </c>
      <c r="B37" s="8">
        <v>420</v>
      </c>
      <c r="C37" s="8">
        <v>4.24</v>
      </c>
      <c r="D37" s="8">
        <v>0</v>
      </c>
      <c r="E37" s="8"/>
      <c r="F37" s="8">
        <f t="shared" si="0"/>
        <v>415.76</v>
      </c>
    </row>
    <row r="38" spans="1:6" ht="15">
      <c r="A38" s="9" t="s">
        <v>37</v>
      </c>
      <c r="B38" s="10">
        <f>SUM(B14:B37)</f>
        <v>8040</v>
      </c>
      <c r="C38" s="11">
        <f>SUM(C14:C37)</f>
        <v>266.89000000000004</v>
      </c>
      <c r="D38" s="11">
        <f>SUM(D14:D37)</f>
        <v>0</v>
      </c>
      <c r="E38" s="11"/>
      <c r="F38" s="11">
        <f>SUM(F14:F37)</f>
        <v>7773.110000000001</v>
      </c>
    </row>
    <row r="39" spans="1:6" ht="15">
      <c r="A39" s="9" t="s">
        <v>38</v>
      </c>
      <c r="B39" s="11"/>
      <c r="C39" s="11"/>
      <c r="D39" s="11"/>
      <c r="E39" s="11"/>
      <c r="F39" s="11"/>
    </row>
    <row r="40" spans="1:6" ht="15">
      <c r="A40" s="9" t="s">
        <v>39</v>
      </c>
      <c r="B40" s="11"/>
      <c r="C40" s="11"/>
      <c r="D40" s="11"/>
      <c r="E40" s="11"/>
      <c r="F40" s="11"/>
    </row>
    <row r="41" spans="1:6" ht="45">
      <c r="A41" s="4" t="s">
        <v>40</v>
      </c>
      <c r="B41" s="10">
        <f>SUM(B38:B40)</f>
        <v>8040</v>
      </c>
      <c r="C41" s="10">
        <f>C38</f>
        <v>266.89000000000004</v>
      </c>
      <c r="D41" s="10">
        <f>D38</f>
        <v>0</v>
      </c>
      <c r="E41" s="10">
        <f>E38</f>
        <v>0</v>
      </c>
      <c r="F41" s="10">
        <f>B41-C41-D41-E41</f>
        <v>7773.11</v>
      </c>
    </row>
    <row r="43" ht="15">
      <c r="A43" s="13" t="s">
        <v>41</v>
      </c>
    </row>
  </sheetData>
  <sheetProtection selectLockedCells="1" selectUnlockedCells="1"/>
  <mergeCells count="3">
    <mergeCell ref="A12:A13"/>
    <mergeCell ref="B12:E12"/>
    <mergeCell ref="F12: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2">
      <selection activeCell="A22" sqref="A22"/>
    </sheetView>
  </sheetViews>
  <sheetFormatPr defaultColWidth="8.7109375" defaultRowHeight="12.75"/>
  <cols>
    <col min="1" max="16384" width="8.7109375" style="1" customWidth="1"/>
  </cols>
  <sheetData>
    <row r="1" ht="15">
      <c r="D1" s="1" t="s">
        <v>0</v>
      </c>
    </row>
    <row r="2" ht="15">
      <c r="D2" s="1" t="s">
        <v>63</v>
      </c>
    </row>
    <row r="3" ht="15">
      <c r="D3" s="1" t="s">
        <v>1</v>
      </c>
    </row>
    <row r="4" ht="15">
      <c r="D4" s="1" t="s">
        <v>64</v>
      </c>
    </row>
    <row r="5" ht="15">
      <c r="D5" s="1" t="s">
        <v>70</v>
      </c>
    </row>
    <row r="7" ht="18.75">
      <c r="B7" s="2" t="s">
        <v>2</v>
      </c>
    </row>
    <row r="8" spans="1:6" ht="18.75">
      <c r="A8" s="3"/>
      <c r="B8" s="2"/>
      <c r="C8" s="2" t="s">
        <v>71</v>
      </c>
      <c r="D8" s="2"/>
      <c r="E8" s="2" t="s">
        <v>3</v>
      </c>
      <c r="F8" s="2"/>
    </row>
    <row r="9" spans="1:6" ht="18.75">
      <c r="A9" s="2" t="s">
        <v>4</v>
      </c>
      <c r="B9" s="3"/>
      <c r="C9" s="2"/>
      <c r="D9" s="2"/>
      <c r="E9" s="2"/>
      <c r="F9" s="2" t="s">
        <v>5</v>
      </c>
    </row>
    <row r="11" spans="1:6" ht="12.75" customHeight="1">
      <c r="A11" s="20" t="s">
        <v>6</v>
      </c>
      <c r="B11" s="21" t="s">
        <v>68</v>
      </c>
      <c r="C11" s="21"/>
      <c r="D11" s="21"/>
      <c r="E11" s="21"/>
      <c r="F11" s="20" t="s">
        <v>69</v>
      </c>
    </row>
    <row r="12" spans="1:6" ht="60">
      <c r="A12" s="20"/>
      <c r="B12" s="4" t="s">
        <v>9</v>
      </c>
      <c r="C12" s="4" t="s">
        <v>10</v>
      </c>
      <c r="D12" s="5" t="s">
        <v>11</v>
      </c>
      <c r="E12" s="5" t="s">
        <v>12</v>
      </c>
      <c r="F12" s="20"/>
    </row>
    <row r="13" spans="1:6" ht="15">
      <c r="A13" s="7" t="s">
        <v>13</v>
      </c>
      <c r="B13" s="8">
        <v>60</v>
      </c>
      <c r="C13" s="8">
        <v>50.7</v>
      </c>
      <c r="D13" s="8">
        <v>4</v>
      </c>
      <c r="E13" s="8">
        <v>0.30000000000000004</v>
      </c>
      <c r="F13" s="8">
        <f aca="true" t="shared" si="0" ref="F13:F21">B13-C13-D13-E13</f>
        <v>4.999999999999997</v>
      </c>
    </row>
    <row r="14" spans="1:6" ht="15">
      <c r="A14" s="7" t="s">
        <v>14</v>
      </c>
      <c r="B14" s="8">
        <v>120</v>
      </c>
      <c r="C14" s="8">
        <v>50.6</v>
      </c>
      <c r="D14" s="8">
        <v>3</v>
      </c>
      <c r="E14" s="8">
        <v>0.4</v>
      </c>
      <c r="F14" s="8">
        <f t="shared" si="0"/>
        <v>66</v>
      </c>
    </row>
    <row r="15" spans="1:6" ht="15">
      <c r="A15" s="7" t="s">
        <v>15</v>
      </c>
      <c r="B15" s="8">
        <v>60</v>
      </c>
      <c r="C15" s="8">
        <v>50.5</v>
      </c>
      <c r="D15" s="8">
        <v>3</v>
      </c>
      <c r="E15" s="8">
        <v>0.5</v>
      </c>
      <c r="F15" s="8">
        <f t="shared" si="0"/>
        <v>6</v>
      </c>
    </row>
    <row r="16" spans="1:6" ht="15">
      <c r="A16" s="7" t="s">
        <v>16</v>
      </c>
      <c r="B16" s="8">
        <v>60</v>
      </c>
      <c r="C16" s="8">
        <v>50.6</v>
      </c>
      <c r="D16" s="8">
        <v>3</v>
      </c>
      <c r="E16" s="8">
        <v>0.4</v>
      </c>
      <c r="F16" s="8">
        <f t="shared" si="0"/>
        <v>5.999999999999998</v>
      </c>
    </row>
    <row r="17" spans="1:6" ht="15">
      <c r="A17" s="7" t="s">
        <v>17</v>
      </c>
      <c r="B17" s="8">
        <v>60</v>
      </c>
      <c r="C17" s="8">
        <v>50.9</v>
      </c>
      <c r="D17" s="8">
        <v>3</v>
      </c>
      <c r="E17" s="8">
        <v>0.1</v>
      </c>
      <c r="F17" s="8">
        <f t="shared" si="0"/>
        <v>6.000000000000002</v>
      </c>
    </row>
    <row r="18" spans="1:6" ht="15">
      <c r="A18" s="7" t="s">
        <v>18</v>
      </c>
      <c r="B18" s="8">
        <v>60</v>
      </c>
      <c r="C18" s="8">
        <v>50.9</v>
      </c>
      <c r="D18" s="8">
        <v>3</v>
      </c>
      <c r="E18" s="8">
        <v>0.1</v>
      </c>
      <c r="F18" s="8">
        <f t="shared" si="0"/>
        <v>6.000000000000002</v>
      </c>
    </row>
    <row r="19" spans="1:6" ht="15">
      <c r="A19" s="7" t="s">
        <v>19</v>
      </c>
      <c r="B19" s="8">
        <v>120</v>
      </c>
      <c r="C19" s="8">
        <v>53.1</v>
      </c>
      <c r="D19" s="8">
        <v>4</v>
      </c>
      <c r="E19" s="8">
        <v>0.9</v>
      </c>
      <c r="F19" s="8">
        <f t="shared" si="0"/>
        <v>62.00000000000001</v>
      </c>
    </row>
    <row r="20" spans="1:6" ht="15">
      <c r="A20" s="7" t="s">
        <v>20</v>
      </c>
      <c r="B20" s="8">
        <v>60</v>
      </c>
      <c r="C20" s="8">
        <v>54.4</v>
      </c>
      <c r="D20" s="8">
        <v>4</v>
      </c>
      <c r="E20" s="8">
        <v>0.6000000000000001</v>
      </c>
      <c r="F20" s="8">
        <f t="shared" si="0"/>
        <v>1.0000000000000013</v>
      </c>
    </row>
    <row r="21" spans="1:6" ht="15">
      <c r="A21" s="7" t="s">
        <v>21</v>
      </c>
      <c r="B21" s="8">
        <v>60</v>
      </c>
      <c r="C21" s="8">
        <v>54.3</v>
      </c>
      <c r="D21" s="8">
        <v>3</v>
      </c>
      <c r="E21" s="8">
        <v>0.7</v>
      </c>
      <c r="F21" s="8">
        <f t="shared" si="0"/>
        <v>2.0000000000000027</v>
      </c>
    </row>
    <row r="22" ht="15">
      <c r="D22" s="1" t="s">
        <v>0</v>
      </c>
    </row>
    <row r="23" ht="15">
      <c r="D23" s="1" t="s">
        <v>63</v>
      </c>
    </row>
    <row r="24" ht="15">
      <c r="D24" s="1" t="s">
        <v>1</v>
      </c>
    </row>
    <row r="25" ht="15">
      <c r="D25" s="1" t="s">
        <v>64</v>
      </c>
    </row>
    <row r="26" ht="15">
      <c r="D26" s="1" t="s">
        <v>70</v>
      </c>
    </row>
    <row r="28" ht="18.75">
      <c r="B28" s="2" t="s">
        <v>2</v>
      </c>
    </row>
    <row r="29" spans="1:6" ht="18.75">
      <c r="A29" s="3"/>
      <c r="B29" s="2"/>
      <c r="C29" s="2" t="s">
        <v>71</v>
      </c>
      <c r="D29" s="2"/>
      <c r="E29" s="2" t="s">
        <v>3</v>
      </c>
      <c r="F29" s="2"/>
    </row>
    <row r="30" spans="1:6" ht="18.75">
      <c r="A30" s="2" t="s">
        <v>4</v>
      </c>
      <c r="B30" s="3"/>
      <c r="C30" s="2"/>
      <c r="D30" s="2"/>
      <c r="E30" s="2"/>
      <c r="F30" s="2" t="s">
        <v>5</v>
      </c>
    </row>
    <row r="32" spans="1:6" ht="12.75" customHeight="1">
      <c r="A32" s="20" t="s">
        <v>6</v>
      </c>
      <c r="B32" s="21" t="s">
        <v>68</v>
      </c>
      <c r="C32" s="21"/>
      <c r="D32" s="21"/>
      <c r="E32" s="21"/>
      <c r="F32" s="20" t="s">
        <v>69</v>
      </c>
    </row>
    <row r="33" spans="1:6" ht="60">
      <c r="A33" s="20"/>
      <c r="B33" s="4" t="s">
        <v>9</v>
      </c>
      <c r="C33" s="4" t="s">
        <v>10</v>
      </c>
      <c r="D33" s="5" t="s">
        <v>11</v>
      </c>
      <c r="E33" s="5" t="s">
        <v>12</v>
      </c>
      <c r="F33" s="20"/>
    </row>
    <row r="34" spans="1:6" ht="15">
      <c r="A34" s="7" t="s">
        <v>13</v>
      </c>
      <c r="B34" s="8">
        <v>60</v>
      </c>
      <c r="C34" s="8">
        <v>50.7</v>
      </c>
      <c r="D34" s="8">
        <v>4</v>
      </c>
      <c r="E34" s="8">
        <v>0.30000000000000004</v>
      </c>
      <c r="F34" s="8">
        <f aca="true" t="shared" si="1" ref="F34:F57">B34-C34-D34-E34</f>
        <v>4.999999999999997</v>
      </c>
    </row>
    <row r="35" spans="1:6" ht="15">
      <c r="A35" s="7" t="s">
        <v>14</v>
      </c>
      <c r="B35" s="8">
        <v>120</v>
      </c>
      <c r="C35" s="8">
        <v>50.6</v>
      </c>
      <c r="D35" s="8">
        <v>3</v>
      </c>
      <c r="E35" s="8">
        <v>0.4</v>
      </c>
      <c r="F35" s="8">
        <f t="shared" si="1"/>
        <v>66</v>
      </c>
    </row>
    <row r="36" spans="1:6" ht="15">
      <c r="A36" s="7" t="s">
        <v>15</v>
      </c>
      <c r="B36" s="8">
        <v>60</v>
      </c>
      <c r="C36" s="8">
        <v>50.5</v>
      </c>
      <c r="D36" s="8">
        <v>3</v>
      </c>
      <c r="E36" s="8">
        <v>0.5</v>
      </c>
      <c r="F36" s="8">
        <f t="shared" si="1"/>
        <v>6</v>
      </c>
    </row>
    <row r="37" spans="1:6" ht="15">
      <c r="A37" s="7" t="s">
        <v>16</v>
      </c>
      <c r="B37" s="8">
        <v>60</v>
      </c>
      <c r="C37" s="8">
        <v>50.6</v>
      </c>
      <c r="D37" s="8">
        <v>3</v>
      </c>
      <c r="E37" s="8">
        <v>0.4</v>
      </c>
      <c r="F37" s="8">
        <f t="shared" si="1"/>
        <v>5.999999999999998</v>
      </c>
    </row>
    <row r="38" spans="1:6" ht="15">
      <c r="A38" s="7" t="s">
        <v>17</v>
      </c>
      <c r="B38" s="8">
        <v>60</v>
      </c>
      <c r="C38" s="8">
        <v>50.9</v>
      </c>
      <c r="D38" s="8">
        <v>3</v>
      </c>
      <c r="E38" s="8">
        <v>0.1</v>
      </c>
      <c r="F38" s="8">
        <f t="shared" si="1"/>
        <v>6.000000000000002</v>
      </c>
    </row>
    <row r="39" spans="1:6" ht="15">
      <c r="A39" s="7" t="s">
        <v>18</v>
      </c>
      <c r="B39" s="8">
        <v>60</v>
      </c>
      <c r="C39" s="8">
        <v>50.9</v>
      </c>
      <c r="D39" s="8">
        <v>3</v>
      </c>
      <c r="E39" s="8">
        <v>0.1</v>
      </c>
      <c r="F39" s="8">
        <f t="shared" si="1"/>
        <v>6.000000000000002</v>
      </c>
    </row>
    <row r="40" spans="1:6" ht="15">
      <c r="A40" s="7" t="s">
        <v>19</v>
      </c>
      <c r="B40" s="8">
        <v>120</v>
      </c>
      <c r="C40" s="8">
        <v>53.1</v>
      </c>
      <c r="D40" s="8">
        <v>4</v>
      </c>
      <c r="E40" s="8">
        <v>0.9</v>
      </c>
      <c r="F40" s="8">
        <f t="shared" si="1"/>
        <v>62.00000000000001</v>
      </c>
    </row>
    <row r="41" spans="1:6" ht="15">
      <c r="A41" s="7" t="s">
        <v>20</v>
      </c>
      <c r="B41" s="8">
        <v>60</v>
      </c>
      <c r="C41" s="8">
        <v>54.4</v>
      </c>
      <c r="D41" s="8">
        <v>4</v>
      </c>
      <c r="E41" s="8">
        <v>0.6000000000000001</v>
      </c>
      <c r="F41" s="8">
        <f t="shared" si="1"/>
        <v>1.0000000000000013</v>
      </c>
    </row>
    <row r="42" spans="1:6" ht="15">
      <c r="A42" s="7" t="s">
        <v>21</v>
      </c>
      <c r="B42" s="8">
        <v>60</v>
      </c>
      <c r="C42" s="8">
        <v>54.3</v>
      </c>
      <c r="D42" s="8">
        <v>3</v>
      </c>
      <c r="E42" s="8">
        <v>0.7</v>
      </c>
      <c r="F42" s="8">
        <f t="shared" si="1"/>
        <v>2.0000000000000027</v>
      </c>
    </row>
    <row r="43" spans="1:6" ht="15">
      <c r="A43" s="7" t="s">
        <v>22</v>
      </c>
      <c r="B43" s="8">
        <v>120</v>
      </c>
      <c r="C43" s="8">
        <v>54.7</v>
      </c>
      <c r="D43" s="8">
        <v>3</v>
      </c>
      <c r="E43" s="8">
        <v>1.3</v>
      </c>
      <c r="F43" s="8">
        <f t="shared" si="1"/>
        <v>61</v>
      </c>
    </row>
    <row r="44" spans="1:6" ht="15">
      <c r="A44" s="7" t="s">
        <v>23</v>
      </c>
      <c r="B44" s="8">
        <v>60</v>
      </c>
      <c r="C44" s="8">
        <v>54.7</v>
      </c>
      <c r="D44" s="8">
        <v>3</v>
      </c>
      <c r="E44" s="8">
        <v>1.3</v>
      </c>
      <c r="F44" s="8">
        <f t="shared" si="1"/>
        <v>0.9999999999999971</v>
      </c>
    </row>
    <row r="45" spans="1:6" ht="15">
      <c r="A45" s="7" t="s">
        <v>24</v>
      </c>
      <c r="B45" s="8">
        <v>60</v>
      </c>
      <c r="C45" s="8">
        <v>54.5</v>
      </c>
      <c r="D45" s="8">
        <v>3</v>
      </c>
      <c r="E45" s="8">
        <v>0.5</v>
      </c>
      <c r="F45" s="8">
        <f t="shared" si="1"/>
        <v>2</v>
      </c>
    </row>
    <row r="46" spans="1:6" ht="15">
      <c r="A46" s="7" t="s">
        <v>25</v>
      </c>
      <c r="B46" s="8">
        <v>120</v>
      </c>
      <c r="C46" s="8">
        <v>55.3</v>
      </c>
      <c r="D46" s="8">
        <v>3</v>
      </c>
      <c r="E46" s="8">
        <v>0.7</v>
      </c>
      <c r="F46" s="8">
        <f t="shared" si="1"/>
        <v>61</v>
      </c>
    </row>
    <row r="47" spans="1:6" ht="15">
      <c r="A47" s="7" t="s">
        <v>26</v>
      </c>
      <c r="B47" s="8">
        <v>120</v>
      </c>
      <c r="C47" s="8">
        <v>54</v>
      </c>
      <c r="D47" s="8">
        <v>3</v>
      </c>
      <c r="E47" s="8">
        <v>3</v>
      </c>
      <c r="F47" s="8">
        <f t="shared" si="1"/>
        <v>60</v>
      </c>
    </row>
    <row r="48" spans="1:6" ht="15">
      <c r="A48" s="7" t="s">
        <v>27</v>
      </c>
      <c r="B48" s="8">
        <v>120</v>
      </c>
      <c r="C48" s="8">
        <v>53.5</v>
      </c>
      <c r="D48" s="8">
        <v>3</v>
      </c>
      <c r="E48" s="8">
        <v>3.5</v>
      </c>
      <c r="F48" s="8">
        <f t="shared" si="1"/>
        <v>60</v>
      </c>
    </row>
    <row r="49" spans="1:6" ht="15">
      <c r="A49" s="7" t="s">
        <v>28</v>
      </c>
      <c r="B49" s="8">
        <v>60</v>
      </c>
      <c r="C49" s="8">
        <v>53.3</v>
      </c>
      <c r="D49" s="8">
        <v>4</v>
      </c>
      <c r="E49" s="8">
        <v>0.7</v>
      </c>
      <c r="F49" s="8">
        <f t="shared" si="1"/>
        <v>2.0000000000000027</v>
      </c>
    </row>
    <row r="50" spans="1:6" ht="15">
      <c r="A50" s="7" t="s">
        <v>29</v>
      </c>
      <c r="B50" s="8">
        <v>60</v>
      </c>
      <c r="C50" s="8">
        <v>52.6</v>
      </c>
      <c r="D50" s="8">
        <v>3</v>
      </c>
      <c r="E50" s="8">
        <v>0.4</v>
      </c>
      <c r="F50" s="8">
        <f t="shared" si="1"/>
        <v>3.9999999999999987</v>
      </c>
    </row>
    <row r="51" spans="1:6" ht="15">
      <c r="A51" s="7" t="s">
        <v>30</v>
      </c>
      <c r="B51" s="8">
        <v>60</v>
      </c>
      <c r="C51" s="8">
        <v>52.3</v>
      </c>
      <c r="D51" s="8">
        <v>3</v>
      </c>
      <c r="E51" s="8">
        <v>0.7</v>
      </c>
      <c r="F51" s="8">
        <f t="shared" si="1"/>
        <v>4.000000000000003</v>
      </c>
    </row>
    <row r="52" spans="1:6" ht="15">
      <c r="A52" s="7" t="s">
        <v>31</v>
      </c>
      <c r="B52" s="8">
        <v>120</v>
      </c>
      <c r="C52" s="8">
        <v>51.7</v>
      </c>
      <c r="D52" s="8">
        <v>3</v>
      </c>
      <c r="E52" s="8">
        <v>3.3</v>
      </c>
      <c r="F52" s="8">
        <f t="shared" si="1"/>
        <v>62</v>
      </c>
    </row>
    <row r="53" spans="1:6" ht="15">
      <c r="A53" s="7" t="s">
        <v>32</v>
      </c>
      <c r="B53" s="8">
        <v>60</v>
      </c>
      <c r="C53" s="8">
        <v>50.6</v>
      </c>
      <c r="D53" s="8">
        <v>3</v>
      </c>
      <c r="E53" s="8">
        <v>0.4</v>
      </c>
      <c r="F53" s="8">
        <f t="shared" si="1"/>
        <v>5.999999999999998</v>
      </c>
    </row>
    <row r="54" spans="1:6" ht="15">
      <c r="A54" s="7" t="s">
        <v>33</v>
      </c>
      <c r="B54" s="8">
        <v>120</v>
      </c>
      <c r="C54" s="8">
        <v>50.5</v>
      </c>
      <c r="D54" s="8">
        <v>3</v>
      </c>
      <c r="E54" s="8">
        <v>1.5</v>
      </c>
      <c r="F54" s="8">
        <f t="shared" si="1"/>
        <v>65</v>
      </c>
    </row>
    <row r="55" spans="1:6" ht="15">
      <c r="A55" s="7" t="s">
        <v>34</v>
      </c>
      <c r="B55" s="8">
        <v>60</v>
      </c>
      <c r="C55" s="8">
        <v>50.3</v>
      </c>
      <c r="D55" s="8">
        <v>3</v>
      </c>
      <c r="E55" s="8">
        <v>0.7</v>
      </c>
      <c r="F55" s="8">
        <f t="shared" si="1"/>
        <v>6.000000000000003</v>
      </c>
    </row>
    <row r="56" spans="1:6" ht="15">
      <c r="A56" s="7" t="s">
        <v>35</v>
      </c>
      <c r="B56" s="8">
        <v>60</v>
      </c>
      <c r="C56" s="8">
        <v>50.3</v>
      </c>
      <c r="D56" s="8">
        <v>3</v>
      </c>
      <c r="E56" s="8">
        <v>0.7</v>
      </c>
      <c r="F56" s="8">
        <f t="shared" si="1"/>
        <v>6.000000000000003</v>
      </c>
    </row>
    <row r="57" spans="1:6" ht="15">
      <c r="A57" s="7" t="s">
        <v>36</v>
      </c>
      <c r="B57" s="8">
        <v>120</v>
      </c>
      <c r="C57" s="8">
        <v>51.5</v>
      </c>
      <c r="D57" s="8">
        <v>3</v>
      </c>
      <c r="E57" s="8">
        <v>1</v>
      </c>
      <c r="F57" s="8">
        <f t="shared" si="1"/>
        <v>64.5</v>
      </c>
    </row>
    <row r="58" spans="1:6" ht="15">
      <c r="A58" s="9" t="s">
        <v>37</v>
      </c>
      <c r="B58" s="10">
        <f>SUM(B34:B57)</f>
        <v>1980</v>
      </c>
      <c r="C58" s="11">
        <f>SUM(C34:C57)</f>
        <v>1255.8</v>
      </c>
      <c r="D58" s="11">
        <f>SUM(D34:D57)</f>
        <v>76</v>
      </c>
      <c r="E58" s="11">
        <f>E38+SUM(E34:E57)</f>
        <v>23.8</v>
      </c>
      <c r="F58" s="11">
        <f>SUM(F34:F57)</f>
        <v>624.5</v>
      </c>
    </row>
    <row r="59" spans="1:6" ht="15">
      <c r="A59" s="9" t="s">
        <v>38</v>
      </c>
      <c r="B59" s="11">
        <v>26.6</v>
      </c>
      <c r="C59" s="11"/>
      <c r="D59" s="11"/>
      <c r="E59" s="11">
        <v>23.8</v>
      </c>
      <c r="F59" s="11">
        <v>26.6</v>
      </c>
    </row>
    <row r="60" spans="1:7" ht="15">
      <c r="A60" s="9" t="s">
        <v>39</v>
      </c>
      <c r="B60" s="11">
        <v>13.27</v>
      </c>
      <c r="C60" s="11"/>
      <c r="D60" s="11"/>
      <c r="E60" s="11"/>
      <c r="F60" s="11">
        <v>13.27</v>
      </c>
      <c r="G60" s="12">
        <f>F58+F59+F60</f>
        <v>664.37</v>
      </c>
    </row>
    <row r="61" spans="1:6" ht="105">
      <c r="A61" s="4" t="s">
        <v>40</v>
      </c>
      <c r="B61" s="10">
        <f>SUM(B58:B60)</f>
        <v>2019.87</v>
      </c>
      <c r="C61" s="10">
        <f>C58</f>
        <v>1255.8</v>
      </c>
      <c r="D61" s="10">
        <f>D58</f>
        <v>76</v>
      </c>
      <c r="E61" s="10">
        <f>E58</f>
        <v>23.8</v>
      </c>
      <c r="F61" s="10">
        <f>B61-C61-D61-E61</f>
        <v>664.27</v>
      </c>
    </row>
    <row r="63" ht="15">
      <c r="A63" s="13" t="s">
        <v>41</v>
      </c>
    </row>
  </sheetData>
  <sheetProtection selectLockedCells="1" selectUnlockedCells="1"/>
  <mergeCells count="6">
    <mergeCell ref="A11:A12"/>
    <mergeCell ref="B11:E11"/>
    <mergeCell ref="F11:F12"/>
    <mergeCell ref="A32:A33"/>
    <mergeCell ref="B32:E32"/>
    <mergeCell ref="F32:F3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2015-06-29T09:38:27Z</cp:lastPrinted>
  <dcterms:modified xsi:type="dcterms:W3CDTF">2015-07-07T08:07:02Z</dcterms:modified>
  <cp:category/>
  <cp:version/>
  <cp:contentType/>
  <cp:contentStatus/>
</cp:coreProperties>
</file>